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kakow\Documents\地活\2020年度(R2)\202005総会\202006配布資料\"/>
    </mc:Choice>
  </mc:AlternateContent>
  <xr:revisionPtr revIDLastSave="0" documentId="8_{62FF253F-9709-4AFD-A3B7-891ECA1261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2" r:id="rId1"/>
  </sheets>
  <definedNames>
    <definedName name="_xlnm.Print_Area" localSheetId="0">'Sheet1 (2)'!$A$1:$J$31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2" l="1"/>
  <c r="H16" i="2"/>
  <c r="J16" i="2" s="1"/>
  <c r="J28" i="2"/>
  <c r="J27" i="2"/>
  <c r="J26" i="2"/>
  <c r="J25" i="2"/>
  <c r="J24" i="2"/>
  <c r="J23" i="2"/>
  <c r="J22" i="2"/>
  <c r="J21" i="2"/>
  <c r="J20" i="2"/>
  <c r="J19" i="2"/>
  <c r="J18" i="2"/>
  <c r="J17" i="2"/>
  <c r="G16" i="2"/>
  <c r="J15" i="2"/>
  <c r="H29" i="2"/>
  <c r="G29" i="2"/>
  <c r="G30" i="2" s="1"/>
  <c r="I30" i="2" s="1"/>
  <c r="F10" i="2" s="1"/>
  <c r="F11" i="2" s="1"/>
  <c r="I29" i="2" l="1"/>
  <c r="E29" i="2"/>
</calcChain>
</file>

<file path=xl/sharedStrings.xml><?xml version="1.0" encoding="utf-8"?>
<sst xmlns="http://schemas.openxmlformats.org/spreadsheetml/2006/main" count="59" uniqueCount="51">
  <si>
    <t>　　　　　(別紙 1)</t>
  </si>
  <si>
    <t>福島区　地域活動協議会　補助金事業【計画・報告】書及び</t>
  </si>
  <si>
    <t>収支【予算・決算】書（総括表）</t>
  </si>
  <si>
    <t>年度</t>
  </si>
  <si>
    <t>地域活動協議会名</t>
  </si>
  <si>
    <t>福島地区活動協議会</t>
  </si>
  <si>
    <t>　収　　入</t>
  </si>
  <si>
    <t>　　　　　（単位：円）</t>
  </si>
  <si>
    <t>　　　　項　　　　　目</t>
  </si>
  <si>
    <t>　　金　額</t>
  </si>
  <si>
    <t>備　考</t>
  </si>
  <si>
    <t>大阪市補助金（運営費）</t>
  </si>
  <si>
    <t>大阪市補助金（活動費）</t>
  </si>
  <si>
    <t>その他（地域団体からの拠出金）</t>
  </si>
  <si>
    <t>合計</t>
  </si>
  <si>
    <t>　支　　出</t>
  </si>
  <si>
    <t>活動分野</t>
  </si>
  <si>
    <t>事業番号</t>
  </si>
  <si>
    <t>事業名称</t>
  </si>
  <si>
    <t>実施時期</t>
  </si>
  <si>
    <t>合 計</t>
  </si>
  <si>
    <t>事務的経費</t>
  </si>
  <si>
    <t>4月～3月</t>
  </si>
  <si>
    <t>運営費補助金小計</t>
  </si>
  <si>
    <t>もちつき大会</t>
  </si>
  <si>
    <t>活動費補助金小計</t>
  </si>
  <si>
    <t>売上等　485,000円を含む</t>
    <phoneticPr fontId="7"/>
  </si>
  <si>
    <t>補助対象   
経費</t>
    <phoneticPr fontId="7"/>
  </si>
  <si>
    <t>補助対象外
経費</t>
    <phoneticPr fontId="7"/>
  </si>
  <si>
    <t>防犯・防災</t>
    <rPh sb="0" eb="2">
      <t>ボウハン</t>
    </rPh>
    <rPh sb="3" eb="5">
      <t>ボウサイ</t>
    </rPh>
    <phoneticPr fontId="7"/>
  </si>
  <si>
    <t>歳末夜警</t>
    <phoneticPr fontId="7"/>
  </si>
  <si>
    <t>災害・防災訓練</t>
    <phoneticPr fontId="7"/>
  </si>
  <si>
    <t>子育てサロン</t>
    <phoneticPr fontId="7"/>
  </si>
  <si>
    <t>はぐくみネット事業</t>
    <rPh sb="7" eb="9">
      <t>ジギョウ</t>
    </rPh>
    <phoneticPr fontId="7"/>
  </si>
  <si>
    <t>地域高齢者活動拠点提供</t>
    <rPh sb="0" eb="11">
      <t>チイキコウレイシャカツドウキョテンテイキョウ</t>
    </rPh>
    <phoneticPr fontId="7"/>
  </si>
  <si>
    <t>高齢者食事サービス</t>
    <rPh sb="0" eb="5">
      <t>コウレイシャショクジ</t>
    </rPh>
    <phoneticPr fontId="7"/>
  </si>
  <si>
    <t>地域福祉ネットワーク</t>
    <phoneticPr fontId="7"/>
  </si>
  <si>
    <t>ふれあい喫茶</t>
    <rPh sb="4" eb="6">
      <t>キッサ</t>
    </rPh>
    <phoneticPr fontId="7"/>
  </si>
  <si>
    <t>盆踊り</t>
    <rPh sb="0" eb="2">
      <t>ボンオド</t>
    </rPh>
    <phoneticPr fontId="7"/>
  </si>
  <si>
    <t>ふれあい祭り</t>
    <rPh sb="4" eb="5">
      <t>マツ</t>
    </rPh>
    <phoneticPr fontId="7"/>
  </si>
  <si>
    <t>学校体育施設開放事業</t>
    <rPh sb="0" eb="10">
      <t>ガッコウタイイクシセツカイホウジギョウ</t>
    </rPh>
    <phoneticPr fontId="7"/>
  </si>
  <si>
    <t>（補助充当率</t>
    <phoneticPr fontId="7"/>
  </si>
  <si>
    <t>%）</t>
    <phoneticPr fontId="7"/>
  </si>
  <si>
    <t>12/29・30</t>
    <phoneticPr fontId="7"/>
  </si>
  <si>
    <t>3月中旬</t>
    <phoneticPr fontId="7"/>
  </si>
  <si>
    <t>12月中旬</t>
    <rPh sb="3" eb="5">
      <t>チュウジュン</t>
    </rPh>
    <phoneticPr fontId="7"/>
  </si>
  <si>
    <t>8月中旬</t>
    <phoneticPr fontId="7"/>
  </si>
  <si>
    <t>10月</t>
    <rPh sb="2" eb="3">
      <t>ガツ</t>
    </rPh>
    <phoneticPr fontId="7"/>
  </si>
  <si>
    <t>子ども・
青少年</t>
    <phoneticPr fontId="7"/>
  </si>
  <si>
    <t>福祉</t>
    <rPh sb="0" eb="2">
      <t>フクシ</t>
    </rPh>
    <phoneticPr fontId="7"/>
  </si>
  <si>
    <t>文化・
スポーツ</t>
    <rPh sb="0" eb="2">
      <t>ブンカ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</si>
</sst>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b/>
      <sz val="12"/>
      <color theme="1"/>
      <name val="ＭＳ Ｐゴシック"/>
      <charset val="128"/>
      <scheme val="minor"/>
    </font>
    <font>
      <b/>
      <sz val="16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" fillId="2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6" xfId="1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3" fontId="0" fillId="2" borderId="4" xfId="0" applyNumberForma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8" xfId="0" applyFill="1" applyBorder="1">
      <alignment vertical="center"/>
    </xf>
    <xf numFmtId="3" fontId="0" fillId="2" borderId="9" xfId="0" applyNumberFormat="1" applyFill="1" applyBorder="1">
      <alignment vertical="center"/>
    </xf>
    <xf numFmtId="0" fontId="4" fillId="2" borderId="10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10" xfId="0" applyFill="1" applyBorder="1">
      <alignment vertical="center"/>
    </xf>
    <xf numFmtId="3" fontId="0" fillId="2" borderId="12" xfId="0" applyNumberForma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4" xfId="0" applyFill="1" applyBorder="1">
      <alignment vertical="center"/>
    </xf>
    <xf numFmtId="3" fontId="0" fillId="2" borderId="3" xfId="0" applyNumberFormat="1" applyFill="1" applyBorder="1">
      <alignment vertical="center"/>
    </xf>
    <xf numFmtId="0" fontId="4" fillId="2" borderId="15" xfId="0" applyFont="1" applyFill="1" applyBorder="1">
      <alignment vertical="center"/>
    </xf>
    <xf numFmtId="0" fontId="0" fillId="2" borderId="16" xfId="0" applyFill="1" applyBorder="1">
      <alignment vertical="center"/>
    </xf>
    <xf numFmtId="3" fontId="0" fillId="2" borderId="17" xfId="0" applyNumberFormat="1" applyFill="1" applyBorder="1">
      <alignment vertical="center"/>
    </xf>
    <xf numFmtId="3" fontId="0" fillId="2" borderId="0" xfId="0" applyNumberFormat="1" applyFill="1">
      <alignment vertical="center"/>
    </xf>
    <xf numFmtId="0" fontId="0" fillId="2" borderId="18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9" xfId="0" applyFill="1" applyBorder="1">
      <alignment vertical="center"/>
    </xf>
    <xf numFmtId="3" fontId="0" fillId="2" borderId="11" xfId="0" applyNumberFormat="1" applyFill="1" applyBorder="1">
      <alignment vertical="center"/>
    </xf>
    <xf numFmtId="0" fontId="0" fillId="2" borderId="19" xfId="0" applyFill="1" applyBorder="1">
      <alignment vertical="center"/>
    </xf>
    <xf numFmtId="3" fontId="0" fillId="2" borderId="13" xfId="0" applyNumberFormat="1" applyFill="1" applyBorder="1">
      <alignment vertical="center"/>
    </xf>
    <xf numFmtId="3" fontId="0" fillId="2" borderId="18" xfId="0" applyNumberFormat="1" applyFill="1" applyBorder="1">
      <alignment vertical="center"/>
    </xf>
    <xf numFmtId="0" fontId="0" fillId="2" borderId="15" xfId="0" applyFill="1" applyBorder="1">
      <alignment vertical="center"/>
    </xf>
    <xf numFmtId="3" fontId="0" fillId="2" borderId="20" xfId="0" applyNumberFormat="1" applyFill="1" applyBorder="1">
      <alignment vertical="center"/>
    </xf>
    <xf numFmtId="3" fontId="0" fillId="2" borderId="7" xfId="0" applyNumberFormat="1" applyFill="1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3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23" xfId="0" applyFont="1" applyFill="1" applyBorder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3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2" fontId="0" fillId="2" borderId="16" xfId="0" applyNumberForma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right" vertical="center"/>
    </xf>
    <xf numFmtId="3" fontId="0" fillId="2" borderId="20" xfId="0" applyNumberFormat="1" applyFill="1" applyBorder="1" applyAlignment="1">
      <alignment horizontal="right" vertical="center"/>
    </xf>
    <xf numFmtId="3" fontId="0" fillId="2" borderId="21" xfId="0" applyNumberFormat="1" applyFill="1" applyBorder="1" applyAlignment="1">
      <alignment horizontal="right" vertical="center"/>
    </xf>
    <xf numFmtId="3" fontId="0" fillId="2" borderId="22" xfId="0" applyNumberForma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346075</xdr:colOff>
      <xdr:row>0</xdr:row>
      <xdr:rowOff>127000</xdr:rowOff>
    </xdr:from>
    <xdr:to>
      <xdr:col>7</xdr:col>
      <xdr:colOff>161925</xdr:colOff>
      <xdr:row>2</xdr:row>
      <xdr:rowOff>31750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51325" y="127000"/>
          <a:ext cx="625475" cy="3429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530225</xdr:colOff>
      <xdr:row>1</xdr:row>
      <xdr:rowOff>231775</xdr:rowOff>
    </xdr:from>
    <xdr:to>
      <xdr:col>4</xdr:col>
      <xdr:colOff>460375</xdr:colOff>
      <xdr:row>3</xdr:row>
      <xdr:rowOff>34925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59025" y="403225"/>
          <a:ext cx="606425" cy="3365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view="pageBreakPreview" topLeftCell="A4" zoomScaleNormal="100" zoomScaleSheetLayoutView="100" workbookViewId="0">
      <selection activeCell="O14" sqref="O14"/>
    </sheetView>
  </sheetViews>
  <sheetFormatPr defaultColWidth="8.88671875" defaultRowHeight="13.2" x14ac:dyDescent="0.2"/>
  <cols>
    <col min="1" max="1" width="10.44140625" style="1" customWidth="1"/>
    <col min="2" max="2" width="4.6640625" style="1" customWidth="1"/>
    <col min="3" max="5" width="8.88671875" style="1"/>
    <col min="6" max="6" width="9.44140625" style="1" customWidth="1"/>
    <col min="7" max="8" width="10.6640625" style="1" customWidth="1"/>
    <col min="9" max="10" width="7.6640625" style="1" customWidth="1"/>
    <col min="11" max="16384" width="8.88671875" style="1"/>
  </cols>
  <sheetData>
    <row r="1" spans="1:10" x14ac:dyDescent="0.2">
      <c r="I1" s="1" t="s">
        <v>0</v>
      </c>
    </row>
    <row r="2" spans="1:10" ht="2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21" x14ac:dyDescent="0.2">
      <c r="A4" s="2"/>
    </row>
    <row r="5" spans="1:10" ht="27.9" customHeight="1" x14ac:dyDescent="0.2">
      <c r="A5" s="3" t="s">
        <v>3</v>
      </c>
      <c r="B5" s="70">
        <v>2</v>
      </c>
      <c r="C5" s="71"/>
      <c r="D5" s="72"/>
      <c r="E5" s="63" t="s">
        <v>4</v>
      </c>
      <c r="F5" s="64"/>
      <c r="G5" s="70" t="s">
        <v>5</v>
      </c>
      <c r="H5" s="71"/>
      <c r="I5" s="71"/>
      <c r="J5" s="72"/>
    </row>
    <row r="6" spans="1:10" ht="15" customHeight="1" x14ac:dyDescent="0.2">
      <c r="A6" s="4" t="s">
        <v>6</v>
      </c>
      <c r="I6" s="1" t="s">
        <v>7</v>
      </c>
    </row>
    <row r="7" spans="1:10" ht="24.9" customHeight="1" x14ac:dyDescent="0.2">
      <c r="A7" s="5" t="s">
        <v>8</v>
      </c>
      <c r="B7" s="6"/>
      <c r="C7" s="6"/>
      <c r="D7" s="6"/>
      <c r="E7" s="5" t="s">
        <v>9</v>
      </c>
      <c r="F7" s="7"/>
      <c r="G7" s="8"/>
      <c r="H7" s="9" t="s">
        <v>10</v>
      </c>
      <c r="I7" s="6"/>
      <c r="J7" s="7"/>
    </row>
    <row r="8" spans="1:10" ht="20.100000000000001" customHeight="1" x14ac:dyDescent="0.2">
      <c r="A8" s="10" t="s">
        <v>11</v>
      </c>
      <c r="B8" s="11"/>
      <c r="C8" s="11"/>
      <c r="D8" s="11"/>
      <c r="E8" s="12"/>
      <c r="F8" s="13">
        <v>170000</v>
      </c>
      <c r="G8" s="11"/>
      <c r="H8" s="11"/>
      <c r="I8" s="11"/>
      <c r="J8" s="24"/>
    </row>
    <row r="9" spans="1:10" ht="20.100000000000001" customHeight="1" x14ac:dyDescent="0.2">
      <c r="A9" s="14" t="s">
        <v>12</v>
      </c>
      <c r="E9" s="15"/>
      <c r="F9" s="16">
        <v>1632000</v>
      </c>
      <c r="J9" s="32"/>
    </row>
    <row r="10" spans="1:10" ht="20.100000000000001" customHeight="1" x14ac:dyDescent="0.2">
      <c r="A10" s="10" t="s">
        <v>13</v>
      </c>
      <c r="B10" s="11"/>
      <c r="C10" s="11"/>
      <c r="D10" s="11"/>
      <c r="E10" s="12"/>
      <c r="F10" s="13">
        <f>I30-F9-F8</f>
        <v>933400</v>
      </c>
      <c r="G10" s="44" t="s">
        <v>26</v>
      </c>
      <c r="H10" s="11"/>
      <c r="I10" s="11"/>
      <c r="J10" s="24"/>
    </row>
    <row r="11" spans="1:10" ht="20.100000000000001" customHeight="1" x14ac:dyDescent="0.2">
      <c r="A11" s="17" t="s">
        <v>14</v>
      </c>
      <c r="B11" s="18"/>
      <c r="C11" s="18"/>
      <c r="D11" s="18"/>
      <c r="E11" s="19"/>
      <c r="F11" s="20">
        <f>SUM(F8:F10)</f>
        <v>2735400</v>
      </c>
      <c r="G11" s="18"/>
      <c r="H11" s="18"/>
      <c r="I11" s="18"/>
      <c r="J11" s="31"/>
    </row>
    <row r="13" spans="1:10" ht="14.4" x14ac:dyDescent="0.2">
      <c r="A13" s="4" t="s">
        <v>15</v>
      </c>
    </row>
    <row r="14" spans="1:10" ht="24.9" customHeight="1" x14ac:dyDescent="0.2">
      <c r="A14" s="21" t="s">
        <v>16</v>
      </c>
      <c r="B14" s="45" t="s">
        <v>17</v>
      </c>
      <c r="C14" s="77" t="s">
        <v>18</v>
      </c>
      <c r="D14" s="78"/>
      <c r="E14" s="79"/>
      <c r="F14" s="3" t="s">
        <v>19</v>
      </c>
      <c r="G14" s="46" t="s">
        <v>27</v>
      </c>
      <c r="H14" s="47" t="s">
        <v>28</v>
      </c>
      <c r="I14" s="63" t="s">
        <v>20</v>
      </c>
      <c r="J14" s="64"/>
    </row>
    <row r="15" spans="1:10" ht="24.9" customHeight="1" thickBot="1" x14ac:dyDescent="0.25">
      <c r="A15" s="15"/>
      <c r="B15" s="23"/>
      <c r="C15" s="10" t="s">
        <v>21</v>
      </c>
      <c r="D15" s="11"/>
      <c r="E15" s="24"/>
      <c r="F15" s="3" t="s">
        <v>22</v>
      </c>
      <c r="G15" s="25">
        <v>170000</v>
      </c>
      <c r="H15" s="22">
        <v>0</v>
      </c>
      <c r="I15" s="11"/>
      <c r="J15" s="13">
        <f>SUM(G15:H15)</f>
        <v>170000</v>
      </c>
    </row>
    <row r="16" spans="1:10" ht="24.9" customHeight="1" thickTop="1" thickBot="1" x14ac:dyDescent="0.25">
      <c r="A16" s="48" t="s">
        <v>23</v>
      </c>
      <c r="B16" s="27"/>
      <c r="C16" s="27"/>
      <c r="D16" s="27"/>
      <c r="E16" s="27"/>
      <c r="F16" s="40"/>
      <c r="G16" s="28">
        <f>SUM(G15)</f>
        <v>170000</v>
      </c>
      <c r="H16" s="27">
        <f>SUM(H15)</f>
        <v>0</v>
      </c>
      <c r="I16" s="37"/>
      <c r="J16" s="38">
        <f t="shared" ref="J16:J28" si="0">SUM(G16:H16)</f>
        <v>170000</v>
      </c>
    </row>
    <row r="17" spans="1:15" ht="30" customHeight="1" thickTop="1" x14ac:dyDescent="0.2">
      <c r="A17" s="73" t="s">
        <v>29</v>
      </c>
      <c r="B17" s="34">
        <v>1</v>
      </c>
      <c r="C17" s="50" t="s">
        <v>30</v>
      </c>
      <c r="D17" s="49"/>
      <c r="E17" s="32"/>
      <c r="F17" s="59" t="s">
        <v>43</v>
      </c>
      <c r="G17" s="29">
        <v>58000</v>
      </c>
      <c r="H17" s="23">
        <v>0</v>
      </c>
      <c r="J17" s="16">
        <f t="shared" si="0"/>
        <v>58000</v>
      </c>
    </row>
    <row r="18" spans="1:15" ht="30" customHeight="1" x14ac:dyDescent="0.2">
      <c r="A18" s="74"/>
      <c r="B18" s="34">
        <v>2</v>
      </c>
      <c r="C18" s="51" t="s">
        <v>31</v>
      </c>
      <c r="D18" s="11"/>
      <c r="E18" s="24"/>
      <c r="F18" s="60" t="s">
        <v>44</v>
      </c>
      <c r="G18" s="25">
        <v>78000</v>
      </c>
      <c r="H18" s="22">
        <v>0</v>
      </c>
      <c r="I18" s="11"/>
      <c r="J18" s="13">
        <f t="shared" si="0"/>
        <v>78000</v>
      </c>
    </row>
    <row r="19" spans="1:15" ht="30" customHeight="1" x14ac:dyDescent="0.2">
      <c r="A19" s="73" t="s">
        <v>48</v>
      </c>
      <c r="B19" s="34">
        <v>3</v>
      </c>
      <c r="C19" s="53" t="s">
        <v>32</v>
      </c>
      <c r="D19" s="54"/>
      <c r="E19" s="55"/>
      <c r="F19" s="3" t="s">
        <v>22</v>
      </c>
      <c r="G19" s="25">
        <v>30000</v>
      </c>
      <c r="H19" s="22">
        <v>0</v>
      </c>
      <c r="I19" s="11"/>
      <c r="J19" s="13">
        <f t="shared" si="0"/>
        <v>30000</v>
      </c>
    </row>
    <row r="20" spans="1:15" ht="30" customHeight="1" x14ac:dyDescent="0.2">
      <c r="A20" s="75"/>
      <c r="B20" s="34">
        <v>4</v>
      </c>
      <c r="C20" s="10" t="s">
        <v>24</v>
      </c>
      <c r="D20" s="11"/>
      <c r="E20" s="24"/>
      <c r="F20" s="61" t="s">
        <v>45</v>
      </c>
      <c r="G20" s="25">
        <v>100000</v>
      </c>
      <c r="H20" s="22">
        <v>0</v>
      </c>
      <c r="I20" s="11"/>
      <c r="J20" s="13">
        <f t="shared" si="0"/>
        <v>100000</v>
      </c>
    </row>
    <row r="21" spans="1:15" ht="30" customHeight="1" x14ac:dyDescent="0.2">
      <c r="A21" s="74"/>
      <c r="B21" s="34">
        <v>5</v>
      </c>
      <c r="C21" s="52" t="s">
        <v>33</v>
      </c>
      <c r="E21" s="32"/>
      <c r="F21" s="41" t="s">
        <v>22</v>
      </c>
      <c r="G21" s="29">
        <v>25000</v>
      </c>
      <c r="H21" s="23">
        <v>0</v>
      </c>
      <c r="J21" s="16">
        <f t="shared" si="0"/>
        <v>25000</v>
      </c>
    </row>
    <row r="22" spans="1:15" ht="30" customHeight="1" x14ac:dyDescent="0.2">
      <c r="A22" s="73" t="s">
        <v>49</v>
      </c>
      <c r="B22" s="34">
        <v>6</v>
      </c>
      <c r="C22" s="52" t="s">
        <v>34</v>
      </c>
      <c r="D22" s="11"/>
      <c r="E22" s="24"/>
      <c r="F22" s="3" t="s">
        <v>22</v>
      </c>
      <c r="G22" s="25">
        <v>230000</v>
      </c>
      <c r="H22" s="22">
        <v>0</v>
      </c>
      <c r="I22" s="11"/>
      <c r="J22" s="13">
        <f t="shared" si="0"/>
        <v>230000</v>
      </c>
    </row>
    <row r="23" spans="1:15" ht="30" customHeight="1" x14ac:dyDescent="0.2">
      <c r="A23" s="75"/>
      <c r="B23" s="34">
        <v>7</v>
      </c>
      <c r="C23" s="50" t="s">
        <v>35</v>
      </c>
      <c r="E23" s="32"/>
      <c r="F23" s="3" t="s">
        <v>22</v>
      </c>
      <c r="G23" s="29">
        <v>440000</v>
      </c>
      <c r="H23" s="35">
        <v>250000</v>
      </c>
      <c r="J23" s="39">
        <f t="shared" si="0"/>
        <v>690000</v>
      </c>
    </row>
    <row r="24" spans="1:15" ht="30" customHeight="1" x14ac:dyDescent="0.2">
      <c r="A24" s="75"/>
      <c r="B24" s="34">
        <v>8</v>
      </c>
      <c r="C24" s="51" t="s">
        <v>36</v>
      </c>
      <c r="D24" s="11"/>
      <c r="E24" s="7"/>
      <c r="F24" s="3" t="s">
        <v>22</v>
      </c>
      <c r="G24" s="25">
        <v>90000</v>
      </c>
      <c r="H24" s="22">
        <v>0</v>
      </c>
      <c r="I24" s="11"/>
      <c r="J24" s="13">
        <f t="shared" si="0"/>
        <v>90000</v>
      </c>
      <c r="K24" s="43"/>
      <c r="L24" s="43"/>
      <c r="M24" s="43"/>
      <c r="N24" s="43"/>
      <c r="O24" s="43"/>
    </row>
    <row r="25" spans="1:15" ht="30" customHeight="1" x14ac:dyDescent="0.2">
      <c r="A25" s="74"/>
      <c r="B25" s="34">
        <v>9</v>
      </c>
      <c r="C25" s="50" t="s">
        <v>37</v>
      </c>
      <c r="E25" s="24"/>
      <c r="F25" s="3" t="s">
        <v>22</v>
      </c>
      <c r="G25" s="29">
        <v>508400</v>
      </c>
      <c r="H25" s="23">
        <v>0</v>
      </c>
      <c r="J25" s="16">
        <f t="shared" si="0"/>
        <v>508400</v>
      </c>
      <c r="K25" s="43"/>
      <c r="L25" s="43"/>
      <c r="M25" s="43"/>
      <c r="N25" s="43"/>
      <c r="O25" s="43"/>
    </row>
    <row r="26" spans="1:15" ht="30" customHeight="1" x14ac:dyDescent="0.2">
      <c r="A26" s="73" t="s">
        <v>50</v>
      </c>
      <c r="B26" s="34">
        <v>10</v>
      </c>
      <c r="C26" s="52" t="s">
        <v>38</v>
      </c>
      <c r="D26" s="11"/>
      <c r="E26" s="24"/>
      <c r="F26" s="61" t="s">
        <v>46</v>
      </c>
      <c r="G26" s="25">
        <v>457000</v>
      </c>
      <c r="H26" s="22">
        <v>0</v>
      </c>
      <c r="I26" s="11"/>
      <c r="J26" s="13">
        <f t="shared" si="0"/>
        <v>457000</v>
      </c>
      <c r="K26" s="43"/>
      <c r="L26" s="43"/>
      <c r="M26" s="43"/>
      <c r="N26" s="43"/>
      <c r="O26" s="43"/>
    </row>
    <row r="27" spans="1:15" ht="30" customHeight="1" x14ac:dyDescent="0.2">
      <c r="A27" s="75"/>
      <c r="B27" s="34">
        <v>11</v>
      </c>
      <c r="C27" s="56" t="s">
        <v>39</v>
      </c>
      <c r="D27" s="18"/>
      <c r="E27" s="31"/>
      <c r="F27" s="62" t="s">
        <v>47</v>
      </c>
      <c r="G27" s="33">
        <v>150000</v>
      </c>
      <c r="H27" s="30">
        <v>0</v>
      </c>
      <c r="I27" s="18"/>
      <c r="J27" s="20">
        <f t="shared" si="0"/>
        <v>150000</v>
      </c>
      <c r="K27" s="43"/>
      <c r="L27" s="43"/>
      <c r="M27" s="43"/>
      <c r="N27" s="43"/>
      <c r="O27" s="43"/>
    </row>
    <row r="28" spans="1:15" ht="30" customHeight="1" thickBot="1" x14ac:dyDescent="0.25">
      <c r="A28" s="76"/>
      <c r="B28" s="22">
        <v>12</v>
      </c>
      <c r="C28" s="56" t="s">
        <v>40</v>
      </c>
      <c r="D28" s="18"/>
      <c r="E28" s="31"/>
      <c r="F28" s="42" t="s">
        <v>22</v>
      </c>
      <c r="G28" s="33">
        <v>149000</v>
      </c>
      <c r="H28" s="30">
        <v>0</v>
      </c>
      <c r="I28" s="18"/>
      <c r="J28" s="20">
        <f t="shared" si="0"/>
        <v>149000</v>
      </c>
      <c r="K28" s="43"/>
      <c r="L28" s="43"/>
      <c r="M28" s="43"/>
      <c r="N28" s="43"/>
      <c r="O28" s="43"/>
    </row>
    <row r="29" spans="1:15" ht="30" customHeight="1" thickTop="1" thickBot="1" x14ac:dyDescent="0.25">
      <c r="A29" s="26" t="s">
        <v>25</v>
      </c>
      <c r="B29" s="27"/>
      <c r="C29" s="27"/>
      <c r="D29" s="57" t="s">
        <v>41</v>
      </c>
      <c r="E29" s="58">
        <f>F9/G29*100</f>
        <v>70.484581497797365</v>
      </c>
      <c r="F29" s="57" t="s">
        <v>42</v>
      </c>
      <c r="G29" s="28">
        <f>SUM(G17:G28)</f>
        <v>2315400</v>
      </c>
      <c r="H29" s="28">
        <f>SUM(H17:H28)</f>
        <v>250000</v>
      </c>
      <c r="I29" s="65">
        <f>SUM(J17:J28)</f>
        <v>2565400</v>
      </c>
      <c r="J29" s="66"/>
      <c r="K29" s="43"/>
      <c r="L29" s="43"/>
      <c r="M29" s="43"/>
      <c r="N29" s="43"/>
      <c r="O29" s="43"/>
    </row>
    <row r="30" spans="1:15" ht="30" customHeight="1" x14ac:dyDescent="0.2">
      <c r="A30" s="17" t="s">
        <v>14</v>
      </c>
      <c r="B30" s="18"/>
      <c r="C30" s="18"/>
      <c r="D30" s="18"/>
      <c r="E30" s="18"/>
      <c r="F30" s="18"/>
      <c r="G30" s="36">
        <f>G16+G29</f>
        <v>2485400</v>
      </c>
      <c r="H30" s="36">
        <f>H29+H16</f>
        <v>250000</v>
      </c>
      <c r="I30" s="67">
        <f>G30+H30</f>
        <v>2735400</v>
      </c>
      <c r="J30" s="68"/>
      <c r="K30" s="43"/>
      <c r="L30" s="43"/>
      <c r="M30" s="43"/>
      <c r="N30" s="43"/>
      <c r="O30" s="43"/>
    </row>
    <row r="31" spans="1:15" ht="20.100000000000001" customHeight="1" x14ac:dyDescent="0.2">
      <c r="K31" s="43"/>
      <c r="L31" s="43"/>
      <c r="M31" s="43"/>
      <c r="N31" s="43"/>
      <c r="O31" s="43"/>
    </row>
    <row r="32" spans="1:15" ht="20.100000000000001" customHeight="1" x14ac:dyDescent="0.2">
      <c r="K32" s="43"/>
      <c r="L32" s="43"/>
      <c r="M32" s="43"/>
      <c r="N32" s="43"/>
      <c r="O32" s="43"/>
    </row>
    <row r="33" ht="20.100000000000001" customHeight="1" x14ac:dyDescent="0.2"/>
    <row r="34" ht="20.100000000000001" customHeight="1" x14ac:dyDescent="0.2"/>
  </sheetData>
  <mergeCells count="13">
    <mergeCell ref="I14:J14"/>
    <mergeCell ref="I29:J29"/>
    <mergeCell ref="I30:J30"/>
    <mergeCell ref="A2:J2"/>
    <mergeCell ref="A3:J3"/>
    <mergeCell ref="B5:D5"/>
    <mergeCell ref="E5:F5"/>
    <mergeCell ref="G5:J5"/>
    <mergeCell ref="A17:A18"/>
    <mergeCell ref="A19:A21"/>
    <mergeCell ref="A22:A25"/>
    <mergeCell ref="A26:A28"/>
    <mergeCell ref="C14:E14"/>
  </mergeCells>
  <phoneticPr fontId="7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Masanao Nagahama</dc:creator>
  <cp:lastModifiedBy>kako wada</cp:lastModifiedBy>
  <cp:lastPrinted>2020-06-03T03:38:10Z</cp:lastPrinted>
  <dcterms:created xsi:type="dcterms:W3CDTF">2019-01-02T01:44:00Z</dcterms:created>
  <dcterms:modified xsi:type="dcterms:W3CDTF">2020-06-11T04:56:47Z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